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 user\Desktop\"/>
    </mc:Choice>
  </mc:AlternateContent>
  <bookViews>
    <workbookView xWindow="0" yWindow="0" windowWidth="23040" windowHeight="9192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37" i="1" s="1"/>
  <c r="F13" i="1"/>
  <c r="D14" i="1" s="1"/>
  <c r="E14" i="1" s="1"/>
  <c r="D24" i="1" l="1"/>
  <c r="D26" i="1" s="1"/>
  <c r="D15" i="1" l="1"/>
  <c r="D22" i="1" s="1"/>
  <c r="D27" i="1" s="1"/>
  <c r="E15" i="1"/>
  <c r="E22" i="1" s="1"/>
  <c r="F15" i="1" l="1"/>
  <c r="E24" i="1"/>
  <c r="E26" i="1" s="1"/>
  <c r="E27" i="1" s="1"/>
  <c r="D38" i="1" s="1"/>
  <c r="D39" i="1" s="1"/>
  <c r="D40" i="1" s="1"/>
  <c r="D41" i="1" s="1"/>
  <c r="E29" i="1" l="1"/>
  <c r="E31" i="1" s="1"/>
  <c r="F24" i="1"/>
</calcChain>
</file>

<file path=xl/sharedStrings.xml><?xml version="1.0" encoding="utf-8"?>
<sst xmlns="http://schemas.openxmlformats.org/spreadsheetml/2006/main" count="32" uniqueCount="31">
  <si>
    <t>KALKULATORI PËR LLOGARITJEN E FATURËS</t>
  </si>
  <si>
    <t>Konsumi</t>
  </si>
  <si>
    <t>Tarifa e lartë (A1)</t>
  </si>
  <si>
    <t xml:space="preserve">   Tarifa e ultë (A2)</t>
  </si>
  <si>
    <t>Totali</t>
  </si>
  <si>
    <t>Vendos te dhënat (kWh)</t>
  </si>
  <si>
    <t>A1</t>
  </si>
  <si>
    <t>A2</t>
  </si>
  <si>
    <t>€-cent/kWh</t>
  </si>
  <si>
    <t xml:space="preserve">Tarifa Fikse </t>
  </si>
  <si>
    <t>€/muaj</t>
  </si>
  <si>
    <t>Rezultatet:</t>
  </si>
  <si>
    <t>Tarifa Fikse</t>
  </si>
  <si>
    <t>Tarifa e energjisë</t>
  </si>
  <si>
    <t>Neto</t>
  </si>
  <si>
    <t>TVSH (8%)</t>
  </si>
  <si>
    <t>Shuma e faturës</t>
  </si>
  <si>
    <t>Alokimi</t>
  </si>
  <si>
    <t>kWh</t>
  </si>
  <si>
    <t>Euro &lt;=600</t>
  </si>
  <si>
    <t>B1+B2</t>
  </si>
  <si>
    <t>Euro &gt;600</t>
  </si>
  <si>
    <t>TVSH</t>
  </si>
  <si>
    <t>Total</t>
  </si>
  <si>
    <t>&gt;600 -kWH</t>
  </si>
  <si>
    <t xml:space="preserve"> Tarifa - Blloku &gt;600kWh</t>
  </si>
  <si>
    <t xml:space="preserve"> Tarifa - Blloku &lt;600kWh</t>
  </si>
  <si>
    <t>Tarifat e lartë dhe e ultë</t>
  </si>
  <si>
    <t>Njësia</t>
  </si>
  <si>
    <t>Euro</t>
  </si>
  <si>
    <t>Kalkulimi sipas draft propozimit per tarifa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</si>
</sst>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00"/>
    <numFmt numFmtId="165" formatCode="_([$€-2]\ * #,##0.00_);_([$€-2]\ * \(#,##0.00\);_([$€-2]\ * &quot;-&quot;??_);_(@_)"/>
    <numFmt numFmtId="169" formatCode="0.0%"/>
    <numFmt numFmtId="170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D7D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medium">
        <color theme="4"/>
      </top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/>
    <xf numFmtId="0" fontId="4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3" borderId="8" xfId="0" applyFont="1" applyFill="1" applyBorder="1" applyAlignment="1" applyProtection="1">
      <alignment horizontal="right" wrapText="1"/>
      <protection locked="0"/>
    </xf>
    <xf numFmtId="0" fontId="2" fillId="3" borderId="8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>
      <alignment horizontal="right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164" fontId="2" fillId="2" borderId="3" xfId="0" applyNumberFormat="1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165" fontId="2" fillId="2" borderId="0" xfId="0" applyNumberFormat="1" applyFont="1" applyFill="1" applyBorder="1"/>
    <xf numFmtId="0" fontId="2" fillId="2" borderId="14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5" xfId="0" applyFont="1" applyFill="1" applyBorder="1"/>
    <xf numFmtId="0" fontId="4" fillId="4" borderId="16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wrapText="1"/>
    </xf>
    <xf numFmtId="2" fontId="2" fillId="2" borderId="0" xfId="0" applyNumberFormat="1" applyFont="1" applyFill="1" applyBorder="1"/>
    <xf numFmtId="169" fontId="2" fillId="2" borderId="0" xfId="1" applyNumberFormat="1" applyFont="1" applyFill="1" applyBorder="1" applyAlignment="1">
      <alignment wrapText="1"/>
    </xf>
    <xf numFmtId="169" fontId="2" fillId="2" borderId="0" xfId="1" applyNumberFormat="1" applyFont="1" applyFill="1" applyBorder="1"/>
    <xf numFmtId="170" fontId="2" fillId="2" borderId="0" xfId="2" applyNumberFormat="1" applyFont="1" applyFill="1" applyBorder="1" applyAlignment="1">
      <alignment wrapText="1"/>
    </xf>
    <xf numFmtId="43" fontId="2" fillId="2" borderId="0" xfId="0" applyNumberFormat="1" applyFont="1" applyFill="1" applyBorder="1" applyAlignment="1">
      <alignment wrapText="1"/>
    </xf>
    <xf numFmtId="170" fontId="2" fillId="2" borderId="0" xfId="0" applyNumberFormat="1" applyFont="1" applyFill="1" applyBorder="1"/>
    <xf numFmtId="43" fontId="2" fillId="2" borderId="0" xfId="2" applyFont="1" applyFill="1" applyBorder="1"/>
    <xf numFmtId="2" fontId="2" fillId="2" borderId="8" xfId="0" applyNumberFormat="1" applyFont="1" applyFill="1" applyBorder="1" applyAlignment="1">
      <alignment horizontal="right"/>
    </xf>
    <xf numFmtId="2" fontId="2" fillId="2" borderId="8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wrapText="1"/>
    </xf>
    <xf numFmtId="2" fontId="2" fillId="2" borderId="17" xfId="0" applyNumberFormat="1" applyFont="1" applyFill="1" applyBorder="1" applyAlignment="1">
      <alignment wrapText="1"/>
    </xf>
    <xf numFmtId="2" fontId="2" fillId="2" borderId="18" xfId="0" applyNumberFormat="1" applyFont="1" applyFill="1" applyBorder="1" applyAlignment="1">
      <alignment wrapText="1"/>
    </xf>
    <xf numFmtId="2" fontId="2" fillId="2" borderId="19" xfId="0" applyNumberFormat="1" applyFont="1" applyFill="1" applyBorder="1" applyAlignment="1">
      <alignment wrapText="1"/>
    </xf>
    <xf numFmtId="2" fontId="4" fillId="4" borderId="20" xfId="0" applyNumberFormat="1" applyFont="1" applyFill="1" applyBorder="1" applyAlignment="1">
      <alignment wrapText="1"/>
    </xf>
    <xf numFmtId="0" fontId="4" fillId="2" borderId="21" xfId="0" applyFont="1" applyFill="1" applyBorder="1"/>
    <xf numFmtId="165" fontId="2" fillId="2" borderId="22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116989</xdr:colOff>
      <xdr:row>3</xdr:row>
      <xdr:rowOff>91440</xdr:rowOff>
    </xdr:from>
    <xdr:to>
      <xdr:col>2</xdr:col>
      <xdr:colOff>116989</xdr:colOff>
      <xdr:row>6</xdr:row>
      <xdr:rowOff>167545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47EE68-6B97-4E21-AF44-B366102FA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789" y="824865"/>
          <a:ext cx="3904076" cy="790480"/>
        </a:xfrm>
        <a:prstGeom prst="rect">
          <a:avLst/>
        </a:prstGeom>
      </xdr:spPr>
    </xdr:pic>
    <xdr:clientData/>
  </xdr:twoCellAnchor>
  <xdr:twoCellAnchor editAs="oneCell">
    <xdr:from>
      <xdr:col>2</xdr:col>
      <xdr:colOff>561975</xdr:colOff>
      <xdr:row>3</xdr:row>
      <xdr:rowOff>95250</xdr:rowOff>
    </xdr:from>
    <xdr:to>
      <xdr:col>5</xdr:col>
      <xdr:colOff>189326</xdr:colOff>
      <xdr:row>6</xdr:row>
      <xdr:rowOff>162951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47EE68-6B97-4E21-AF44-B366102FA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7775" y="828675"/>
          <a:ext cx="3427826" cy="7820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rudari/Downloads/Kalkulatori%20i%20fatures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atori"/>
      <sheetName val="Sheet2"/>
    </sheetNames>
    <sheetDataSet>
      <sheetData sheetId="0"/>
      <sheetData sheetId="1">
        <row r="7">
          <cell r="C7">
            <v>21.001603805585223</v>
          </cell>
        </row>
        <row r="9">
          <cell r="C9">
            <v>1.74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zoomScale="70" zoomScaleNormal="70" workbookViewId="0">
      <selection activeCell="C10" sqref="C10:E10"/>
    </sheetView>
  </sheetViews>
  <sheetFormatPr defaultColWidth="0" defaultRowHeight="18.75" customHeight="1" zeroHeight="1" x14ac:dyDescent="0.35"/>
  <cols>
    <col min="1" max="1" width="5.6640625" style="1" customWidth="1"/>
    <col min="2" max="2" width="4.5546875" style="2" customWidth="1"/>
    <col min="3" max="3" width="27.5546875" style="2" bestFit="1" customWidth="1"/>
    <col min="4" max="4" width="14.6640625" style="3" customWidth="1"/>
    <col min="5" max="6" width="14.6640625" style="2" customWidth="1"/>
    <col min="7" max="7" width="4" style="2" customWidth="1"/>
    <col min="8" max="8" width="8.88671875" style="2" customWidth="1"/>
    <col min="9" max="9" width="0" style="2" hidden="1" customWidth="1"/>
    <col min="10" max="16384" width="8.88671875" style="2" hidden="1"/>
  </cols>
  <sheetData>
    <row r="1" spans="1:8" ht="18" x14ac:dyDescent="0.35">
      <c r="H1" s="4"/>
    </row>
    <row r="2" spans="1:8" ht="18.600000000000001" thickBot="1" x14ac:dyDescent="0.4">
      <c r="H2" s="1"/>
    </row>
    <row r="3" spans="1:8" ht="18.600000000000001" thickTop="1" x14ac:dyDescent="0.35">
      <c r="A3" s="5"/>
      <c r="B3" s="6"/>
      <c r="C3" s="7"/>
      <c r="D3" s="8"/>
      <c r="E3" s="7"/>
      <c r="F3" s="7"/>
      <c r="G3" s="9"/>
      <c r="H3" s="1"/>
    </row>
    <row r="4" spans="1:8" ht="18" x14ac:dyDescent="0.35">
      <c r="A4" s="5"/>
      <c r="B4" s="10"/>
      <c r="C4" s="1"/>
      <c r="D4" s="11"/>
      <c r="E4" s="1"/>
      <c r="F4" s="1"/>
      <c r="G4" s="5"/>
      <c r="H4" s="1"/>
    </row>
    <row r="5" spans="1:8" ht="18" x14ac:dyDescent="0.35">
      <c r="A5" s="5"/>
      <c r="B5" s="10"/>
      <c r="C5" s="1"/>
      <c r="D5" s="11"/>
      <c r="E5" s="1"/>
      <c r="F5" s="1"/>
      <c r="G5" s="5"/>
      <c r="H5" s="1"/>
    </row>
    <row r="6" spans="1:8" ht="18" x14ac:dyDescent="0.35">
      <c r="A6" s="5"/>
      <c r="B6" s="10"/>
      <c r="C6" s="1"/>
      <c r="D6" s="11"/>
      <c r="E6" s="1"/>
      <c r="F6" s="1"/>
      <c r="G6" s="5"/>
      <c r="H6" s="12"/>
    </row>
    <row r="7" spans="1:8" ht="18" x14ac:dyDescent="0.35">
      <c r="A7" s="5"/>
      <c r="B7" s="10"/>
      <c r="C7" s="1"/>
      <c r="D7" s="11"/>
      <c r="E7" s="1"/>
      <c r="F7" s="1"/>
      <c r="G7" s="5"/>
      <c r="H7" s="12"/>
    </row>
    <row r="8" spans="1:8" ht="18" x14ac:dyDescent="0.35">
      <c r="A8" s="5"/>
      <c r="B8" s="10"/>
      <c r="C8" s="1"/>
      <c r="D8" s="11"/>
      <c r="E8" s="1"/>
      <c r="F8" s="1"/>
      <c r="G8" s="5"/>
      <c r="H8" s="1"/>
    </row>
    <row r="9" spans="1:8" ht="23.4" x14ac:dyDescent="0.45">
      <c r="A9" s="5"/>
      <c r="B9" s="32" t="s">
        <v>0</v>
      </c>
      <c r="C9" s="33"/>
      <c r="D9" s="33"/>
      <c r="E9" s="33"/>
      <c r="F9" s="33"/>
      <c r="G9" s="34"/>
      <c r="H9" s="1"/>
    </row>
    <row r="10" spans="1:8" ht="18" x14ac:dyDescent="0.35">
      <c r="A10" s="5"/>
      <c r="B10" s="10"/>
      <c r="C10" s="53" t="s">
        <v>30</v>
      </c>
      <c r="D10" s="53"/>
      <c r="E10" s="53"/>
      <c r="F10" s="1"/>
      <c r="G10" s="5"/>
      <c r="H10" s="1"/>
    </row>
    <row r="11" spans="1:8" ht="18" x14ac:dyDescent="0.35">
      <c r="A11" s="5"/>
      <c r="B11" s="10"/>
      <c r="C11" s="1"/>
      <c r="D11" s="11"/>
      <c r="E11" s="1"/>
      <c r="F11" s="1"/>
      <c r="G11" s="5"/>
      <c r="H11" s="1"/>
    </row>
    <row r="12" spans="1:8" ht="36" x14ac:dyDescent="0.35">
      <c r="A12" s="5"/>
      <c r="B12" s="10"/>
      <c r="C12" s="13" t="s">
        <v>1</v>
      </c>
      <c r="D12" s="14" t="s">
        <v>2</v>
      </c>
      <c r="E12" s="14" t="s">
        <v>3</v>
      </c>
      <c r="F12" s="15" t="s">
        <v>4</v>
      </c>
      <c r="G12" s="5"/>
      <c r="H12" s="1"/>
    </row>
    <row r="13" spans="1:8" ht="18" x14ac:dyDescent="0.35">
      <c r="A13" s="5"/>
      <c r="B13" s="10"/>
      <c r="C13" s="16" t="s">
        <v>5</v>
      </c>
      <c r="D13" s="17">
        <v>600</v>
      </c>
      <c r="E13" s="18">
        <v>500</v>
      </c>
      <c r="F13" s="19">
        <f>SUM(D13:E13)</f>
        <v>1100</v>
      </c>
      <c r="G13" s="5"/>
      <c r="H13" s="1"/>
    </row>
    <row r="14" spans="1:8" ht="18" hidden="1" x14ac:dyDescent="0.35">
      <c r="A14" s="5"/>
      <c r="B14" s="10"/>
      <c r="C14" s="1" t="s">
        <v>17</v>
      </c>
      <c r="D14" s="37">
        <f>D13/F13</f>
        <v>0.54545454545454541</v>
      </c>
      <c r="E14" s="38">
        <f>1-D14</f>
        <v>0.45454545454545459</v>
      </c>
      <c r="F14" s="1"/>
      <c r="G14" s="5"/>
      <c r="H14" s="1"/>
    </row>
    <row r="15" spans="1:8" ht="18" hidden="1" x14ac:dyDescent="0.35">
      <c r="A15" s="5"/>
      <c r="B15" s="10"/>
      <c r="C15" s="1" t="s">
        <v>18</v>
      </c>
      <c r="D15" s="39">
        <f>600*D14</f>
        <v>327.27272727272725</v>
      </c>
      <c r="E15" s="39">
        <f>600*E14</f>
        <v>272.72727272727275</v>
      </c>
      <c r="F15" s="41">
        <f>SUM(D15:E15)</f>
        <v>600</v>
      </c>
      <c r="G15" s="5"/>
      <c r="H15" s="1"/>
    </row>
    <row r="16" spans="1:8" ht="18" x14ac:dyDescent="0.35">
      <c r="A16" s="5"/>
      <c r="B16" s="10"/>
      <c r="C16" s="1"/>
      <c r="D16" s="37"/>
      <c r="E16" s="38"/>
      <c r="F16" s="1"/>
      <c r="G16" s="5"/>
      <c r="H16" s="1"/>
    </row>
    <row r="17" spans="1:8" ht="18" x14ac:dyDescent="0.35">
      <c r="A17" s="5"/>
      <c r="B17" s="10"/>
      <c r="C17" s="20" t="s">
        <v>27</v>
      </c>
      <c r="D17" s="46" t="s">
        <v>6</v>
      </c>
      <c r="E17" s="19" t="s">
        <v>7</v>
      </c>
      <c r="F17" s="21" t="s">
        <v>28</v>
      </c>
      <c r="G17" s="5"/>
      <c r="H17" s="1"/>
    </row>
    <row r="18" spans="1:8" ht="18" x14ac:dyDescent="0.35">
      <c r="A18" s="5"/>
      <c r="B18" s="10"/>
      <c r="C18" s="20" t="s">
        <v>26</v>
      </c>
      <c r="D18" s="44">
        <v>6.75</v>
      </c>
      <c r="E18" s="43">
        <v>2.89</v>
      </c>
      <c r="F18" s="21" t="s">
        <v>8</v>
      </c>
      <c r="G18" s="22"/>
      <c r="H18" s="1"/>
    </row>
    <row r="19" spans="1:8" ht="18" x14ac:dyDescent="0.35">
      <c r="A19" s="5"/>
      <c r="B19" s="10"/>
      <c r="C19" s="20" t="s">
        <v>25</v>
      </c>
      <c r="D19" s="44">
        <v>14.0856479463075</v>
      </c>
      <c r="E19" s="44">
        <v>6.0307440836783304</v>
      </c>
      <c r="F19" s="21" t="s">
        <v>8</v>
      </c>
      <c r="G19" s="22"/>
      <c r="H19" s="1"/>
    </row>
    <row r="20" spans="1:8" ht="18" x14ac:dyDescent="0.35">
      <c r="A20" s="5"/>
      <c r="B20" s="10"/>
      <c r="C20" s="20" t="s">
        <v>9</v>
      </c>
      <c r="D20" s="16"/>
      <c r="E20" s="45">
        <f>[1]Sheet2!C9</f>
        <v>1.74</v>
      </c>
      <c r="F20" s="21" t="s">
        <v>10</v>
      </c>
      <c r="G20" s="5"/>
      <c r="H20" s="1"/>
    </row>
    <row r="21" spans="1:8" ht="18" hidden="1" x14ac:dyDescent="0.35">
      <c r="A21" s="5"/>
      <c r="B21" s="10"/>
      <c r="C21" s="1"/>
      <c r="D21" s="11"/>
      <c r="E21" s="1"/>
      <c r="F21" s="1"/>
      <c r="G21" s="5"/>
      <c r="H21" s="1"/>
    </row>
    <row r="22" spans="1:8" ht="18" hidden="1" x14ac:dyDescent="0.35">
      <c r="A22" s="5"/>
      <c r="B22" s="10"/>
      <c r="C22" s="1" t="s">
        <v>19</v>
      </c>
      <c r="D22" s="40">
        <f>D18*D15/100</f>
        <v>22.09090909090909</v>
      </c>
      <c r="E22" s="40">
        <f>E18*E15/100</f>
        <v>7.8818181818181827</v>
      </c>
      <c r="F22" s="1"/>
      <c r="G22" s="5"/>
      <c r="H22" s="1"/>
    </row>
    <row r="23" spans="1:8" ht="18" hidden="1" x14ac:dyDescent="0.35">
      <c r="A23" s="5"/>
      <c r="B23" s="10"/>
      <c r="C23" s="1"/>
      <c r="D23" s="11"/>
      <c r="E23" s="1"/>
      <c r="F23" s="1"/>
      <c r="G23" s="5"/>
      <c r="H23" s="1"/>
    </row>
    <row r="24" spans="1:8" ht="18" hidden="1" x14ac:dyDescent="0.35">
      <c r="A24" s="5"/>
      <c r="B24" s="10"/>
      <c r="C24" s="1" t="s">
        <v>24</v>
      </c>
      <c r="D24" s="11">
        <f>(F13-600)*D14</f>
        <v>272.72727272727269</v>
      </c>
      <c r="E24" s="11">
        <f>(F13-600)*E14</f>
        <v>227.27272727272728</v>
      </c>
      <c r="F24" s="41">
        <f>SUM(D24:E24)</f>
        <v>500</v>
      </c>
      <c r="G24" s="5"/>
      <c r="H24" s="1"/>
    </row>
    <row r="25" spans="1:8" ht="18" hidden="1" x14ac:dyDescent="0.35">
      <c r="A25" s="5"/>
      <c r="B25" s="10"/>
      <c r="C25" s="1"/>
      <c r="D25" s="11"/>
      <c r="E25" s="1"/>
      <c r="F25" s="1"/>
      <c r="G25" s="5"/>
      <c r="H25" s="1"/>
    </row>
    <row r="26" spans="1:8" ht="18" hidden="1" x14ac:dyDescent="0.35">
      <c r="A26" s="5"/>
      <c r="B26" s="10"/>
      <c r="C26" s="1" t="s">
        <v>21</v>
      </c>
      <c r="D26" s="40">
        <f>D24*D19/100</f>
        <v>38.415403489929538</v>
      </c>
      <c r="E26" s="40">
        <f>E24*E19/100</f>
        <v>13.706236553814387</v>
      </c>
      <c r="F26" s="1"/>
      <c r="G26" s="5"/>
      <c r="H26" s="1"/>
    </row>
    <row r="27" spans="1:8" ht="18" hidden="1" x14ac:dyDescent="0.35">
      <c r="A27" s="5"/>
      <c r="B27" s="10"/>
      <c r="C27" s="1" t="s">
        <v>20</v>
      </c>
      <c r="D27" s="35">
        <f>D26+D22</f>
        <v>60.506312580838625</v>
      </c>
      <c r="E27" s="35">
        <f>E26+E22</f>
        <v>21.588054735632568</v>
      </c>
      <c r="F27" s="1"/>
      <c r="G27" s="5"/>
      <c r="H27" s="1"/>
    </row>
    <row r="28" spans="1:8" ht="18" hidden="1" x14ac:dyDescent="0.35">
      <c r="A28" s="5"/>
      <c r="B28" s="10"/>
      <c r="D28" s="2"/>
      <c r="F28" s="1"/>
      <c r="G28" s="5"/>
      <c r="H28" s="1"/>
    </row>
    <row r="29" spans="1:8" ht="18" hidden="1" x14ac:dyDescent="0.35">
      <c r="A29" s="5"/>
      <c r="B29" s="10"/>
      <c r="C29" s="1"/>
      <c r="D29" s="11"/>
      <c r="E29" s="36">
        <f>D27+E27+E20</f>
        <v>83.834367316471187</v>
      </c>
      <c r="F29" s="1"/>
      <c r="G29" s="5"/>
      <c r="H29" s="1"/>
    </row>
    <row r="30" spans="1:8" ht="18" hidden="1" x14ac:dyDescent="0.35">
      <c r="A30" s="5"/>
      <c r="B30" s="10"/>
      <c r="C30" s="1"/>
      <c r="D30" s="11"/>
      <c r="E30" s="1"/>
      <c r="F30" s="1"/>
      <c r="G30" s="5"/>
      <c r="H30" s="1"/>
    </row>
    <row r="31" spans="1:8" ht="18" hidden="1" x14ac:dyDescent="0.35">
      <c r="A31" s="5"/>
      <c r="B31" s="10"/>
      <c r="C31" s="1" t="s">
        <v>22</v>
      </c>
      <c r="D31" s="11"/>
      <c r="E31" s="12">
        <f>E29*8%</f>
        <v>6.7067493853176954</v>
      </c>
      <c r="F31" s="1"/>
      <c r="G31" s="5"/>
      <c r="H31" s="1"/>
    </row>
    <row r="32" spans="1:8" ht="18" x14ac:dyDescent="0.35">
      <c r="A32" s="5"/>
      <c r="B32" s="10"/>
      <c r="C32" s="1"/>
      <c r="D32" s="11"/>
      <c r="E32" s="1"/>
      <c r="F32" s="1"/>
      <c r="G32" s="5"/>
      <c r="H32" s="1"/>
    </row>
    <row r="33" spans="1:8" ht="18" hidden="1" x14ac:dyDescent="0.35">
      <c r="A33" s="5"/>
      <c r="C33" s="2" t="s">
        <v>23</v>
      </c>
      <c r="D33" s="2"/>
      <c r="F33" s="1"/>
      <c r="G33" s="5"/>
      <c r="H33" s="1"/>
    </row>
    <row r="34" spans="1:8" ht="18" hidden="1" x14ac:dyDescent="0.35">
      <c r="A34" s="5"/>
      <c r="B34" s="10"/>
      <c r="C34" s="1"/>
      <c r="D34" s="11"/>
      <c r="E34" s="1"/>
      <c r="F34" s="1"/>
      <c r="G34" s="5"/>
      <c r="H34" s="1"/>
    </row>
    <row r="35" spans="1:8" ht="18.600000000000001" thickBot="1" x14ac:dyDescent="0.4">
      <c r="A35" s="5"/>
      <c r="B35" s="10"/>
      <c r="C35" s="1"/>
      <c r="D35" s="11"/>
      <c r="E35" s="1"/>
      <c r="F35" s="1"/>
      <c r="G35" s="5"/>
      <c r="H35" s="1"/>
    </row>
    <row r="36" spans="1:8" ht="18" x14ac:dyDescent="0.35">
      <c r="A36" s="5"/>
      <c r="B36" s="10"/>
      <c r="C36" s="51" t="s">
        <v>11</v>
      </c>
      <c r="D36" s="52" t="s">
        <v>29</v>
      </c>
      <c r="E36" s="42"/>
      <c r="F36" s="42"/>
      <c r="G36" s="5"/>
      <c r="H36" s="1"/>
    </row>
    <row r="37" spans="1:8" ht="18" x14ac:dyDescent="0.35">
      <c r="A37" s="5"/>
      <c r="B37" s="10"/>
      <c r="C37" s="23" t="s">
        <v>12</v>
      </c>
      <c r="D37" s="47">
        <f>E20</f>
        <v>1.74</v>
      </c>
      <c r="E37" s="42"/>
      <c r="F37" s="42"/>
      <c r="G37" s="5"/>
      <c r="H37" s="1"/>
    </row>
    <row r="38" spans="1:8" ht="18" x14ac:dyDescent="0.35">
      <c r="A38" s="5"/>
      <c r="B38" s="10"/>
      <c r="C38" s="23" t="s">
        <v>13</v>
      </c>
      <c r="D38" s="47">
        <f>D27+E27</f>
        <v>82.094367316471192</v>
      </c>
      <c r="E38" s="1"/>
      <c r="F38" s="1"/>
      <c r="G38" s="5"/>
      <c r="H38" s="1"/>
    </row>
    <row r="39" spans="1:8" ht="18.600000000000001" thickBot="1" x14ac:dyDescent="0.4">
      <c r="A39" s="5"/>
      <c r="B39" s="10"/>
      <c r="C39" s="24" t="s">
        <v>14</v>
      </c>
      <c r="D39" s="48">
        <f>D37+D38</f>
        <v>83.834367316471187</v>
      </c>
      <c r="E39" s="1"/>
      <c r="F39" s="1"/>
      <c r="G39" s="5"/>
      <c r="H39" s="1"/>
    </row>
    <row r="40" spans="1:8" ht="18.600000000000001" thickTop="1" x14ac:dyDescent="0.35">
      <c r="A40" s="5"/>
      <c r="B40" s="10"/>
      <c r="C40" s="25" t="s">
        <v>15</v>
      </c>
      <c r="D40" s="49">
        <f>D39*0.08</f>
        <v>6.7067493853176954</v>
      </c>
      <c r="E40" s="26"/>
      <c r="F40" s="1"/>
      <c r="G40" s="5"/>
      <c r="H40" s="1"/>
    </row>
    <row r="41" spans="1:8" ht="18.600000000000001" thickBot="1" x14ac:dyDescent="0.4">
      <c r="A41" s="5"/>
      <c r="B41" s="10"/>
      <c r="C41" s="31" t="s">
        <v>16</v>
      </c>
      <c r="D41" s="50">
        <f>D39+D40</f>
        <v>90.54111670178888</v>
      </c>
      <c r="E41" s="1"/>
      <c r="F41" s="1"/>
      <c r="G41" s="5"/>
      <c r="H41" s="1"/>
    </row>
    <row r="42" spans="1:8" ht="18.600000000000001" thickBot="1" x14ac:dyDescent="0.4">
      <c r="B42" s="27"/>
      <c r="C42" s="28"/>
      <c r="D42" s="29"/>
      <c r="E42" s="28"/>
      <c r="F42" s="28"/>
      <c r="G42" s="30"/>
      <c r="H42" s="1"/>
    </row>
    <row r="43" spans="1:8" ht="18.600000000000001" thickTop="1" x14ac:dyDescent="0.35">
      <c r="B43" s="1"/>
      <c r="C43" s="1"/>
      <c r="D43" s="11"/>
      <c r="E43" s="1"/>
      <c r="F43" s="1"/>
      <c r="G43" s="1"/>
      <c r="H43" s="1"/>
    </row>
    <row r="44" spans="1:8" ht="18" x14ac:dyDescent="0.35">
      <c r="B44" s="1"/>
      <c r="C44" s="1"/>
      <c r="D44" s="11"/>
      <c r="E44" s="1"/>
      <c r="F44" s="1"/>
      <c r="G44" s="1"/>
      <c r="H44" s="1"/>
    </row>
    <row r="45" spans="1:8" ht="18" hidden="1" x14ac:dyDescent="0.35">
      <c r="B45" s="1"/>
      <c r="C45" s="1"/>
      <c r="D45" s="11"/>
      <c r="E45" s="1"/>
      <c r="F45" s="1"/>
      <c r="G45" s="1"/>
      <c r="H45" s="1"/>
    </row>
    <row r="46" spans="1:8" ht="18" hidden="1" x14ac:dyDescent="0.35">
      <c r="B46" s="1"/>
      <c r="C46" s="1"/>
      <c r="D46" s="11"/>
      <c r="E46" s="1"/>
      <c r="F46" s="1"/>
      <c r="G46" s="1"/>
      <c r="H46" s="1"/>
    </row>
    <row r="47" spans="1:8" ht="18" hidden="1" x14ac:dyDescent="0.35">
      <c r="B47" s="1"/>
      <c r="C47" s="1"/>
      <c r="D47" s="11"/>
      <c r="E47" s="1"/>
      <c r="F47" s="1"/>
      <c r="G47" s="1"/>
      <c r="H47" s="1"/>
    </row>
    <row r="48" spans="1:8" ht="18" hidden="1" x14ac:dyDescent="0.35">
      <c r="B48" s="1"/>
      <c r="C48" s="1"/>
      <c r="D48" s="11"/>
      <c r="E48" s="1"/>
      <c r="F48" s="1"/>
      <c r="G48" s="1"/>
      <c r="H48" s="1"/>
    </row>
    <row r="49" spans="2:8" ht="18" hidden="1" x14ac:dyDescent="0.35">
      <c r="B49" s="1"/>
      <c r="C49" s="1"/>
      <c r="D49" s="11"/>
      <c r="E49" s="1"/>
      <c r="F49" s="1"/>
      <c r="G49" s="1"/>
      <c r="H49" s="1"/>
    </row>
    <row r="50" spans="2:8" ht="18" hidden="1" x14ac:dyDescent="0.35">
      <c r="B50" s="1"/>
      <c r="C50" s="1"/>
      <c r="D50" s="11"/>
      <c r="E50" s="1"/>
      <c r="F50" s="1"/>
      <c r="G50" s="1"/>
      <c r="H50" s="1"/>
    </row>
    <row r="51" spans="2:8" ht="18" hidden="1" x14ac:dyDescent="0.35">
      <c r="B51" s="1"/>
      <c r="C51" s="1"/>
      <c r="D51" s="11"/>
      <c r="E51" s="1"/>
      <c r="F51" s="1"/>
      <c r="G51" s="1"/>
      <c r="H51" s="1"/>
    </row>
    <row r="52" spans="2:8" ht="18" hidden="1" x14ac:dyDescent="0.35"/>
    <row r="53" spans="2:8" ht="18" hidden="1" x14ac:dyDescent="0.35"/>
    <row r="54" spans="2:8" ht="18" hidden="1" x14ac:dyDescent="0.35"/>
    <row r="55" spans="2:8" ht="18.75" hidden="1" customHeight="1" x14ac:dyDescent="0.35"/>
    <row r="56" spans="2:8" ht="18.75" hidden="1" customHeight="1" x14ac:dyDescent="0.35"/>
    <row r="57" spans="2:8" ht="18.75" hidden="1" customHeight="1" x14ac:dyDescent="0.35"/>
    <row r="58" spans="2:8" ht="18.75" hidden="1" customHeight="1" x14ac:dyDescent="0.35"/>
    <row r="59" spans="2:8" ht="18.75" hidden="1" customHeight="1" x14ac:dyDescent="0.35"/>
    <row r="60" spans="2:8" ht="18.75" hidden="1" customHeight="1" x14ac:dyDescent="0.35"/>
    <row r="61" spans="2:8" ht="18.75" hidden="1" customHeight="1" x14ac:dyDescent="0.35"/>
    <row r="62" spans="2:8" ht="18.75" hidden="1" customHeight="1" x14ac:dyDescent="0.35"/>
    <row r="63" spans="2:8" ht="18.75" hidden="1" customHeight="1" x14ac:dyDescent="0.35"/>
    <row r="64" spans="2:8" ht="18.75" hidden="1" customHeight="1" x14ac:dyDescent="0.35"/>
  </sheetData>
  <sheetProtection algorithmName="SHA-512" hashValue="OVx0TCV5krnOP6Ut7316yGKExBxZZxvpQNrk2mbLIKfq+LSQrHy0WJimOYIh2ybkxGct5iYrl1CyX6XZMGG5bA==" saltValue="tMybTv9uBQLnwCOlRQ6vmw==" spinCount="100000" sheet="1" objects="1" scenarios="1"/>
  <mergeCells count="2">
    <mergeCell ref="B9:G9"/>
    <mergeCell ref="C10:E10"/>
  </mergeCells>
  <pageMargins left="0.7" right="0.7" top="0.75" bottom="0.75" header="0.3" footer="0.3"/>
  <pageSetup orientation="portrait" r:id="rId1"/>
  <ignoredErrors>
    <ignoredError sqref="D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Ymer Rudari</dc:creator>
  <cp:lastModifiedBy>ERO user</cp:lastModifiedBy>
  <dcterms:created xsi:type="dcterms:W3CDTF">2022-01-20T12:32:07Z</dcterms:created>
  <dcterms:modified xsi:type="dcterms:W3CDTF">2022-01-20T17:11:27Z</dcterms:modified>
</cp:coreProperties>
</file>